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joern\Work\Projects\Tübingen Heuberger-Tor Weg\Vermarktung\Rechnung EK-Rendite\"/>
    </mc:Choice>
  </mc:AlternateContent>
  <xr:revisionPtr revIDLastSave="0" documentId="13_ncr:1_{62762A30-39BC-43FD-80D5-571F8FE383C4}" xr6:coauthVersionLast="45" xr6:coauthVersionMax="45" xr10:uidLastSave="{00000000-0000-0000-0000-000000000000}"/>
  <bookViews>
    <workbookView xWindow="30" yWindow="30" windowWidth="23970" windowHeight="12870" xr2:uid="{1C1BCCA7-5C55-44E5-9568-19E7C0A1C64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J37" i="1" s="1"/>
  <c r="C16" i="1" l="1"/>
  <c r="G36" i="1" l="1"/>
  <c r="C37" i="1" l="1"/>
  <c r="J36" i="1"/>
  <c r="C36" i="1" s="1"/>
  <c r="G26" i="1"/>
  <c r="C26" i="1"/>
  <c r="C28" i="1" s="1"/>
  <c r="J26" i="1" l="1"/>
  <c r="G27" i="1" s="1"/>
  <c r="C27" i="1" s="1"/>
  <c r="C31" i="1" s="1"/>
  <c r="C39" i="1"/>
  <c r="C42" i="1" l="1"/>
  <c r="C44" i="1" s="1"/>
</calcChain>
</file>

<file path=xl/sharedStrings.xml><?xml version="1.0" encoding="utf-8"?>
<sst xmlns="http://schemas.openxmlformats.org/spreadsheetml/2006/main" count="71" uniqueCount="52">
  <si>
    <t>Projekt: Heuberger-Tor-Weg, Tübingen</t>
  </si>
  <si>
    <t>Nutzungsdauer</t>
  </si>
  <si>
    <t>m²</t>
  </si>
  <si>
    <t>Jahre</t>
  </si>
  <si>
    <t xml:space="preserve">Euro </t>
  </si>
  <si>
    <t>Monatliche Kosten</t>
  </si>
  <si>
    <t>Mietpreissteigerung</t>
  </si>
  <si>
    <t>% jährlich</t>
  </si>
  <si>
    <t>Finanzierungszins</t>
  </si>
  <si>
    <t>%</t>
  </si>
  <si>
    <t>Kaufpreis</t>
  </si>
  <si>
    <t>Kosten:</t>
  </si>
  <si>
    <t>davon EK</t>
  </si>
  <si>
    <t>davon Kredit</t>
  </si>
  <si>
    <t>Finanzierungsdauer</t>
  </si>
  <si>
    <t xml:space="preserve">Zins Jahr 1 </t>
  </si>
  <si>
    <t>Individuelle Steuerabgaben und Abschreibung nicht berücksichtigt</t>
  </si>
  <si>
    <t>Nebenkosten</t>
  </si>
  <si>
    <t>Grunderwerbssteuer, Notar, Grundschuldbestellung</t>
  </si>
  <si>
    <t>Grundstücksanteil</t>
  </si>
  <si>
    <t>Einnahmen:</t>
  </si>
  <si>
    <t>Jahr 1</t>
  </si>
  <si>
    <t>Jahr 50</t>
  </si>
  <si>
    <t>Die Rechnung dient als Beispiel und unterliegt keiner Gewähr</t>
  </si>
  <si>
    <t>EK Rendite über 50 Jahre</t>
  </si>
  <si>
    <t>Anmerkungen, Erläuterungen:</t>
  </si>
  <si>
    <t>All-inklusive Miete, mittelfristige Vermietung an Studenten</t>
  </si>
  <si>
    <t>Zins Jahr 30</t>
  </si>
  <si>
    <t>Euro</t>
  </si>
  <si>
    <t>Beispielrechnung EK-Rendite</t>
  </si>
  <si>
    <t xml:space="preserve">Gesamteinnahmen </t>
  </si>
  <si>
    <t>Gesamtkosten</t>
  </si>
  <si>
    <t>Instandhaltung über Nutzungsdauer</t>
  </si>
  <si>
    <t>Verkauf / Restwert</t>
  </si>
  <si>
    <t>Bei kurzzeitiger Vermietung über AirBnB, booking.com, etc… sind bei höherem Aufwand höhere Einnahmen möglich</t>
  </si>
  <si>
    <t xml:space="preserve">Vermietung 50 Jahre, dann Verkauf Apartment/Grundstück/Gesamtobjekt </t>
  </si>
  <si>
    <t>Basisdaten - Annahmen:</t>
  </si>
  <si>
    <t>Eigenkapital-Quote</t>
  </si>
  <si>
    <t>derzeitige Steigerung deutlich höher</t>
  </si>
  <si>
    <t>Monatliche Miete</t>
  </si>
  <si>
    <t>Einnahme pro Monat</t>
  </si>
  <si>
    <t xml:space="preserve">Gewinn </t>
  </si>
  <si>
    <t>Zins über Finanzierungsdauer</t>
  </si>
  <si>
    <t>Wert anteilig Grundstück/Gebäude</t>
  </si>
  <si>
    <t xml:space="preserve">Derzeitiger Wert Grundstück </t>
  </si>
  <si>
    <t>Renovierung Gebäude anteilig, Reparaturen Apartment, etc…</t>
  </si>
  <si>
    <t>Richtwert Tübingen Stadtteil Wange - 750 Euro/m² Grundstücksanteil</t>
  </si>
  <si>
    <t>Wertsteigerung Apartment/Grundstück</t>
  </si>
  <si>
    <t>Größe Apartment</t>
  </si>
  <si>
    <t>Kauf Apartment</t>
  </si>
  <si>
    <t>Verwalter, Hausmeister, Glasfaser, Strom, Wasser, Heizung, Müll, Steuer, etc…</t>
  </si>
  <si>
    <t>Einnahmen über 50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</si>
</sst>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3" fontId="0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/>
    <xf numFmtId="3" fontId="0" fillId="0" borderId="1" xfId="0" applyNumberFormat="1" applyBorder="1"/>
    <xf numFmtId="0" fontId="4" fillId="0" borderId="1" xfId="0" applyFont="1" applyBorder="1"/>
    <xf numFmtId="3" fontId="4" fillId="0" borderId="1" xfId="0" applyNumberFormat="1" applyFont="1" applyBorder="1"/>
    <xf numFmtId="0" fontId="3" fillId="0" borderId="3" xfId="0" applyFont="1" applyBorder="1"/>
    <xf numFmtId="3" fontId="1" fillId="0" borderId="3" xfId="0" applyNumberFormat="1" applyFont="1" applyBorder="1"/>
    <xf numFmtId="0" fontId="1" fillId="0" borderId="3" xfId="0" applyFont="1" applyBorder="1"/>
    <xf numFmtId="0" fontId="5" fillId="0" borderId="2" xfId="0" applyFont="1" applyBorder="1"/>
    <xf numFmtId="3" fontId="0" fillId="0" borderId="2" xfId="0" applyNumberFormat="1" applyBorder="1"/>
    <xf numFmtId="0" fontId="1" fillId="0" borderId="2" xfId="0" applyFont="1" applyBorder="1"/>
    <xf numFmtId="0" fontId="4" fillId="0" borderId="0" xfId="0" applyFont="1" applyBorder="1"/>
    <xf numFmtId="3" fontId="4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5F9A-82C1-42B3-9ACC-1464D99BE188}">
  <dimension ref="B2:J54"/>
  <sheetViews>
    <sheetView tabSelected="1" topLeftCell="A7" zoomScale="130" zoomScaleNormal="130" workbookViewId="0">
      <selection activeCell="E21" sqref="E21"/>
    </sheetView>
  </sheetViews>
  <sheetFormatPr baseColWidth="10" defaultRowHeight="15" x14ac:dyDescent="0.25"/>
  <cols>
    <col min="1" max="1" width="3" customWidth="1"/>
    <col min="2" max="2" width="37.42578125" customWidth="1"/>
    <col min="6" max="6" width="13.42578125" customWidth="1"/>
    <col min="8" max="8" width="11.7109375" customWidth="1"/>
    <col min="9" max="9" width="13.140625" customWidth="1"/>
  </cols>
  <sheetData>
    <row r="2" spans="2:9" ht="18.75" x14ac:dyDescent="0.3">
      <c r="B2" s="5" t="s">
        <v>29</v>
      </c>
    </row>
    <row r="4" spans="2:9" ht="15.75" x14ac:dyDescent="0.25">
      <c r="B4" s="4" t="s">
        <v>0</v>
      </c>
    </row>
    <row r="7" spans="2:9" x14ac:dyDescent="0.25">
      <c r="B7" s="9" t="s">
        <v>36</v>
      </c>
      <c r="C7" s="10"/>
      <c r="D7" s="10"/>
      <c r="F7" s="3" t="s">
        <v>25</v>
      </c>
    </row>
    <row r="8" spans="2:9" x14ac:dyDescent="0.25">
      <c r="B8" s="10"/>
      <c r="C8" s="10"/>
      <c r="D8" s="10"/>
    </row>
    <row r="9" spans="2:9" x14ac:dyDescent="0.25">
      <c r="B9" s="10" t="s">
        <v>48</v>
      </c>
      <c r="C9" s="11">
        <v>25</v>
      </c>
      <c r="D9" s="12" t="s">
        <v>2</v>
      </c>
      <c r="E9" s="1"/>
    </row>
    <row r="10" spans="2:9" x14ac:dyDescent="0.25">
      <c r="B10" s="10" t="s">
        <v>10</v>
      </c>
      <c r="C10" s="13">
        <v>205000</v>
      </c>
      <c r="D10" s="12" t="s">
        <v>4</v>
      </c>
      <c r="E10" s="1"/>
    </row>
    <row r="11" spans="2:9" x14ac:dyDescent="0.25">
      <c r="B11" s="10" t="s">
        <v>19</v>
      </c>
      <c r="C11" s="13">
        <v>70</v>
      </c>
      <c r="D11" s="12" t="s">
        <v>2</v>
      </c>
      <c r="E11" s="1"/>
      <c r="I11" s="2"/>
    </row>
    <row r="12" spans="2:9" x14ac:dyDescent="0.25">
      <c r="B12" s="10" t="s">
        <v>44</v>
      </c>
      <c r="C12" s="13">
        <f>750*C11</f>
        <v>52500</v>
      </c>
      <c r="D12" s="12" t="s">
        <v>4</v>
      </c>
      <c r="E12" s="1"/>
      <c r="F12" t="s">
        <v>46</v>
      </c>
      <c r="I12" s="2"/>
    </row>
    <row r="13" spans="2:9" x14ac:dyDescent="0.25">
      <c r="B13" s="10" t="s">
        <v>1</v>
      </c>
      <c r="C13" s="11">
        <v>50</v>
      </c>
      <c r="D13" s="10" t="s">
        <v>3</v>
      </c>
      <c r="F13" t="s">
        <v>35</v>
      </c>
    </row>
    <row r="14" spans="2:9" x14ac:dyDescent="0.25">
      <c r="B14" s="10" t="s">
        <v>39</v>
      </c>
      <c r="C14" s="11">
        <v>720</v>
      </c>
      <c r="D14" s="10" t="s">
        <v>4</v>
      </c>
      <c r="F14" t="s">
        <v>26</v>
      </c>
    </row>
    <row r="15" spans="2:9" x14ac:dyDescent="0.25">
      <c r="B15" s="10" t="s">
        <v>5</v>
      </c>
      <c r="C15" s="11">
        <v>200</v>
      </c>
      <c r="D15" s="10" t="s">
        <v>4</v>
      </c>
      <c r="F15" t="s">
        <v>50</v>
      </c>
    </row>
    <row r="16" spans="2:9" x14ac:dyDescent="0.25">
      <c r="B16" s="10" t="s">
        <v>40</v>
      </c>
      <c r="C16" s="11">
        <f>C14-C15</f>
        <v>520</v>
      </c>
      <c r="D16" s="10" t="s">
        <v>4</v>
      </c>
    </row>
    <row r="17" spans="2:10" s="6" customFormat="1" x14ac:dyDescent="0.25">
      <c r="B17" s="14" t="s">
        <v>6</v>
      </c>
      <c r="C17" s="14">
        <v>1</v>
      </c>
      <c r="D17" s="14" t="s">
        <v>7</v>
      </c>
      <c r="E17" s="7"/>
      <c r="F17" s="6" t="s">
        <v>38</v>
      </c>
      <c r="G17" s="7"/>
      <c r="H17" s="7"/>
    </row>
    <row r="18" spans="2:10" s="6" customFormat="1" x14ac:dyDescent="0.25">
      <c r="B18" s="14" t="s">
        <v>47</v>
      </c>
      <c r="C18" s="14">
        <v>2</v>
      </c>
      <c r="D18" s="14" t="s">
        <v>7</v>
      </c>
      <c r="E18" s="7"/>
      <c r="F18" s="6" t="s">
        <v>38</v>
      </c>
      <c r="G18" s="7"/>
      <c r="H18" s="7"/>
    </row>
    <row r="19" spans="2:10" x14ac:dyDescent="0.25">
      <c r="B19" s="10" t="s">
        <v>8</v>
      </c>
      <c r="C19" s="11">
        <v>1.5</v>
      </c>
      <c r="D19" s="10" t="s">
        <v>9</v>
      </c>
    </row>
    <row r="20" spans="2:10" x14ac:dyDescent="0.25">
      <c r="B20" s="10" t="s">
        <v>14</v>
      </c>
      <c r="C20" s="11">
        <v>30</v>
      </c>
      <c r="D20" s="10" t="s">
        <v>3</v>
      </c>
    </row>
    <row r="21" spans="2:10" x14ac:dyDescent="0.25">
      <c r="B21" s="10" t="s">
        <v>37</v>
      </c>
      <c r="C21" s="11">
        <v>30</v>
      </c>
      <c r="D21" s="10" t="s">
        <v>9</v>
      </c>
    </row>
    <row r="22" spans="2:10" x14ac:dyDescent="0.25">
      <c r="B22" s="10"/>
      <c r="C22" s="10"/>
      <c r="D22" s="10"/>
    </row>
    <row r="23" spans="2:10" x14ac:dyDescent="0.25">
      <c r="B23" s="10"/>
      <c r="C23" s="10"/>
      <c r="D23" s="10"/>
    </row>
    <row r="24" spans="2:10" x14ac:dyDescent="0.25">
      <c r="B24" s="9" t="s">
        <v>11</v>
      </c>
      <c r="C24" s="10"/>
      <c r="D24" s="10"/>
    </row>
    <row r="25" spans="2:10" x14ac:dyDescent="0.25">
      <c r="B25" s="10"/>
      <c r="C25" s="10"/>
      <c r="D25" s="10"/>
    </row>
    <row r="26" spans="2:10" x14ac:dyDescent="0.25">
      <c r="B26" s="10" t="s">
        <v>49</v>
      </c>
      <c r="C26" s="13">
        <f>C10</f>
        <v>205000</v>
      </c>
      <c r="D26" s="10" t="s">
        <v>28</v>
      </c>
      <c r="F26" t="s">
        <v>12</v>
      </c>
      <c r="G26" s="2">
        <f>C10*C21/100</f>
        <v>61500</v>
      </c>
      <c r="H26" s="2"/>
      <c r="I26" t="s">
        <v>13</v>
      </c>
      <c r="J26" s="2">
        <f>C26-G26</f>
        <v>143500</v>
      </c>
    </row>
    <row r="27" spans="2:10" x14ac:dyDescent="0.25">
      <c r="B27" s="10" t="s">
        <v>42</v>
      </c>
      <c r="C27" s="13">
        <f>G27/2*C20</f>
        <v>32287.5</v>
      </c>
      <c r="D27" s="10" t="s">
        <v>28</v>
      </c>
      <c r="F27" t="s">
        <v>15</v>
      </c>
      <c r="G27" s="2">
        <f>J26*C19/100</f>
        <v>2152.5</v>
      </c>
      <c r="I27" t="s">
        <v>27</v>
      </c>
      <c r="J27">
        <v>0</v>
      </c>
    </row>
    <row r="28" spans="2:10" x14ac:dyDescent="0.25">
      <c r="B28" s="10" t="s">
        <v>17</v>
      </c>
      <c r="C28" s="13">
        <f>C26*0.07</f>
        <v>14350.000000000002</v>
      </c>
      <c r="D28" s="10" t="s">
        <v>28</v>
      </c>
      <c r="F28" t="s">
        <v>18</v>
      </c>
    </row>
    <row r="29" spans="2:10" x14ac:dyDescent="0.25">
      <c r="B29" s="10" t="s">
        <v>32</v>
      </c>
      <c r="C29" s="13">
        <v>50000</v>
      </c>
      <c r="D29" s="10" t="s">
        <v>28</v>
      </c>
      <c r="F29" t="s">
        <v>45</v>
      </c>
    </row>
    <row r="30" spans="2:10" x14ac:dyDescent="0.25">
      <c r="B30" s="10"/>
      <c r="C30" s="10"/>
      <c r="D30" s="10"/>
    </row>
    <row r="31" spans="2:10" ht="15.75" x14ac:dyDescent="0.25">
      <c r="B31" s="15" t="s">
        <v>31</v>
      </c>
      <c r="C31" s="16">
        <f>C26+C27+C28+C29</f>
        <v>301637.5</v>
      </c>
      <c r="D31" s="17" t="s">
        <v>28</v>
      </c>
    </row>
    <row r="32" spans="2:10" x14ac:dyDescent="0.25">
      <c r="B32" s="10"/>
      <c r="C32" s="10"/>
      <c r="D32" s="10"/>
    </row>
    <row r="33" spans="2:10" x14ac:dyDescent="0.25">
      <c r="B33" s="10"/>
      <c r="C33" s="10"/>
      <c r="D33" s="10"/>
    </row>
    <row r="34" spans="2:10" x14ac:dyDescent="0.25">
      <c r="B34" s="9" t="s">
        <v>20</v>
      </c>
      <c r="C34" s="10"/>
      <c r="D34" s="10"/>
    </row>
    <row r="35" spans="2:10" x14ac:dyDescent="0.25">
      <c r="B35" s="10"/>
      <c r="C35" s="10"/>
      <c r="D35" s="10"/>
    </row>
    <row r="36" spans="2:10" x14ac:dyDescent="0.25">
      <c r="B36" s="10" t="s">
        <v>51</v>
      </c>
      <c r="C36" s="18">
        <f>(G36+J36)/2*50</f>
        <v>412562.56420764577</v>
      </c>
      <c r="D36" s="10" t="s">
        <v>28</v>
      </c>
      <c r="F36" t="s">
        <v>21</v>
      </c>
      <c r="G36" s="2">
        <f>(C14-C15)*12</f>
        <v>6240</v>
      </c>
      <c r="I36" t="s">
        <v>22</v>
      </c>
      <c r="J36" s="2">
        <f>(C17/100+1)^50*G36</f>
        <v>10262.50256830583</v>
      </c>
    </row>
    <row r="37" spans="2:10" x14ac:dyDescent="0.25">
      <c r="B37" s="10" t="s">
        <v>33</v>
      </c>
      <c r="C37" s="18">
        <f>J37</f>
        <v>141308.37152636424</v>
      </c>
      <c r="D37" s="10" t="s">
        <v>28</v>
      </c>
      <c r="F37" t="s">
        <v>43</v>
      </c>
      <c r="G37" s="2"/>
      <c r="I37" t="s">
        <v>22</v>
      </c>
      <c r="J37" s="2">
        <f>(C18/100+1)^50*C12</f>
        <v>141308.37152636424</v>
      </c>
    </row>
    <row r="38" spans="2:10" x14ac:dyDescent="0.25">
      <c r="B38" s="10"/>
      <c r="C38" s="18"/>
      <c r="D38" s="10"/>
    </row>
    <row r="39" spans="2:10" ht="15.75" x14ac:dyDescent="0.25">
      <c r="B39" s="15" t="s">
        <v>30</v>
      </c>
      <c r="C39" s="16">
        <f>C36+C37</f>
        <v>553870.93573401007</v>
      </c>
      <c r="D39" s="17" t="s">
        <v>28</v>
      </c>
    </row>
    <row r="40" spans="2:10" ht="16.5" thickBot="1" x14ac:dyDescent="0.3">
      <c r="B40" s="21"/>
      <c r="C40" s="22"/>
      <c r="D40" s="23"/>
    </row>
    <row r="41" spans="2:10" ht="15.75" x14ac:dyDescent="0.25">
      <c r="B41" s="24"/>
      <c r="C41" s="25"/>
      <c r="D41" s="26"/>
    </row>
    <row r="42" spans="2:10" ht="18.75" x14ac:dyDescent="0.3">
      <c r="B42" s="19" t="s">
        <v>41</v>
      </c>
      <c r="C42" s="20">
        <f>C39-C31</f>
        <v>252233.43573401007</v>
      </c>
      <c r="D42" s="19" t="s">
        <v>28</v>
      </c>
    </row>
    <row r="43" spans="2:10" x14ac:dyDescent="0.25">
      <c r="B43" s="17"/>
      <c r="C43" s="16"/>
      <c r="D43" s="10"/>
    </row>
    <row r="44" spans="2:10" ht="18.75" x14ac:dyDescent="0.3">
      <c r="B44" s="19" t="s">
        <v>24</v>
      </c>
      <c r="C44" s="20">
        <f>C42/G26*100</f>
        <v>410.13566786017901</v>
      </c>
      <c r="D44" s="19" t="s">
        <v>9</v>
      </c>
      <c r="E44" s="4"/>
    </row>
    <row r="45" spans="2:10" ht="18.75" x14ac:dyDescent="0.3">
      <c r="B45" s="27"/>
      <c r="C45" s="28"/>
      <c r="D45" s="27"/>
      <c r="E45" s="4"/>
    </row>
    <row r="46" spans="2:10" x14ac:dyDescent="0.25">
      <c r="C46" s="2"/>
    </row>
    <row r="47" spans="2:10" x14ac:dyDescent="0.25">
      <c r="B47" s="8" t="s">
        <v>34</v>
      </c>
      <c r="C47" s="2"/>
    </row>
    <row r="48" spans="2:10" x14ac:dyDescent="0.25">
      <c r="B48" s="8" t="s">
        <v>16</v>
      </c>
      <c r="C48" s="2"/>
    </row>
    <row r="49" spans="2:3" x14ac:dyDescent="0.25">
      <c r="B49" s="8" t="s">
        <v>23</v>
      </c>
      <c r="C49" s="2"/>
    </row>
    <row r="50" spans="2:3" x14ac:dyDescent="0.25">
      <c r="C50" s="2"/>
    </row>
    <row r="51" spans="2:3" x14ac:dyDescent="0.25">
      <c r="C51" s="2"/>
    </row>
    <row r="52" spans="2:3" x14ac:dyDescent="0.25">
      <c r="C52" s="2"/>
    </row>
    <row r="53" spans="2:3" x14ac:dyDescent="0.25">
      <c r="C53" s="2"/>
    </row>
    <row r="54" spans="2:3" x14ac:dyDescent="0.25">
      <c r="C54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2019-11-08T22:16:42Z</dcterms:created>
  <dcterms:modified xsi:type="dcterms:W3CDTF">2020-03-15T14:16:45Z</dcterms:modified>
</cp:coreProperties>
</file>